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DATI indicatori\Dati PdC 2023\PdC_2023_Lago_Maggiore\"/>
    </mc:Choice>
  </mc:AlternateContent>
  <xr:revisionPtr revIDLastSave="0" documentId="13_ncr:1_{BD293377-A7F4-4DED-A0B7-8C22E8AD15C1}" xr6:coauthVersionLast="47" xr6:coauthVersionMax="47" xr10:uidLastSave="{00000000-0000-0000-0000-000000000000}"/>
  <bookViews>
    <workbookView xWindow="0" yWindow="1020" windowWidth="28800" windowHeight="15435" xr2:uid="{F84B0395-7551-42C1-BEBB-80F948A5340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4" i="1" l="1"/>
  <c r="J32" i="1"/>
  <c r="J27" i="1"/>
  <c r="J26" i="1"/>
  <c r="J25" i="1"/>
  <c r="J35" i="1" l="1"/>
  <c r="E22" i="1"/>
  <c r="J33" i="1"/>
  <c r="J28" i="1" l="1"/>
  <c r="E21" i="1"/>
  <c r="E20" i="1"/>
  <c r="J19" i="1" l="1"/>
  <c r="J21" i="1"/>
  <c r="J20" i="1"/>
  <c r="J18" i="1"/>
  <c r="E19" i="1"/>
  <c r="F19" i="1" s="1"/>
  <c r="E18" i="1"/>
  <c r="E17" i="1" l="1"/>
  <c r="E16" i="1"/>
</calcChain>
</file>

<file path=xl/sharedStrings.xml><?xml version="1.0" encoding="utf-8"?>
<sst xmlns="http://schemas.openxmlformats.org/spreadsheetml/2006/main" count="17" uniqueCount="9">
  <si>
    <t>Anno denuncia</t>
  </si>
  <si>
    <t>Comune di Leggiuno</t>
  </si>
  <si>
    <t>Comune di Brissago</t>
  </si>
  <si>
    <t>Comune di Ghiffa</t>
  </si>
  <si>
    <t>Leggiuno</t>
  </si>
  <si>
    <t>Brissago</t>
  </si>
  <si>
    <t>Ghiffa</t>
  </si>
  <si>
    <t>tot</t>
  </si>
  <si>
    <t>SOMMA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</si>
</sst>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2" fillId="0" borderId="0" xfId="0" applyFont="1"/>
    <xf numFmtId="2" fontId="0" fillId="0" borderId="0" xfId="0" applyNumberFormat="1"/>
    <xf numFmtId="4" fontId="0" fillId="0" borderId="0" xfId="0" applyNumberFormat="1"/>
    <xf numFmtId="1" fontId="2" fillId="0" borderId="0" xfId="0" applyNumberFormat="1" applyFont="1"/>
    <xf numFmtId="0" fontId="0" fillId="2" borderId="0" xfId="0" applyFill="1"/>
    <xf numFmtId="2" fontId="0" fillId="2" borderId="0" xfId="0" applyNumberFormat="1" applyFill="1"/>
  </cellXfs>
  <cellStyles count="2">
    <cellStyle name="Normale" xfId="0" builtinId="0"/>
    <cellStyle name="Normale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01902748414377"/>
          <c:y val="8.5603112840466927E-2"/>
          <c:w val="0.54334038054968292"/>
          <c:h val="0.739299610894941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Foglio1!$A$2</c:f>
              <c:strCache>
                <c:ptCount val="1"/>
                <c:pt idx="0">
                  <c:v>Anno denuncia</c:v>
                </c:pt>
              </c:strCache>
            </c:strRef>
          </c:tx>
          <c:invertIfNegative val="0"/>
          <c:cat>
            <c:numRef>
              <c:f>Foglio1!$A$3:$A$20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Foglio1!$A$3:$A$20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D8-4968-9886-83A12E81C388}"/>
            </c:ext>
          </c:extLst>
        </c:ser>
        <c:ser>
          <c:idx val="2"/>
          <c:order val="1"/>
          <c:tx>
            <c:strRef>
              <c:f>Foglio1!$B$2</c:f>
              <c:strCache>
                <c:ptCount val="1"/>
                <c:pt idx="0">
                  <c:v>Comune di Leggiuno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FF"/>
              </a:solidFill>
              <a:prstDash val="solid"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-2700000" vert="horz" wrap="square" lIns="38100" tIns="19050" rIns="38100" bIns="19050" anchor="ctr">
                <a:spAutoFit/>
              </a:bodyPr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Foglio1!$A$3:$A$20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Foglio1!$B$3:$B$20</c:f>
              <c:numCache>
                <c:formatCode>General</c:formatCode>
                <c:ptCount val="18"/>
                <c:pt idx="0">
                  <c:v>800200</c:v>
                </c:pt>
                <c:pt idx="1">
                  <c:v>862500</c:v>
                </c:pt>
                <c:pt idx="2">
                  <c:v>820486</c:v>
                </c:pt>
                <c:pt idx="3">
                  <c:v>773453</c:v>
                </c:pt>
                <c:pt idx="4">
                  <c:v>732289</c:v>
                </c:pt>
                <c:pt idx="5">
                  <c:v>782433</c:v>
                </c:pt>
                <c:pt idx="6">
                  <c:v>787785</c:v>
                </c:pt>
                <c:pt idx="7">
                  <c:v>757217</c:v>
                </c:pt>
                <c:pt idx="8">
                  <c:v>782423</c:v>
                </c:pt>
                <c:pt idx="9">
                  <c:v>726882</c:v>
                </c:pt>
                <c:pt idx="10">
                  <c:v>730387</c:v>
                </c:pt>
                <c:pt idx="11">
                  <c:v>800596</c:v>
                </c:pt>
                <c:pt idx="12">
                  <c:v>771760</c:v>
                </c:pt>
                <c:pt idx="13">
                  <c:v>808804</c:v>
                </c:pt>
                <c:pt idx="14">
                  <c:v>879447</c:v>
                </c:pt>
                <c:pt idx="15">
                  <c:v>824210</c:v>
                </c:pt>
                <c:pt idx="16">
                  <c:v>897048</c:v>
                </c:pt>
                <c:pt idx="17">
                  <c:v>1035515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D8-4968-9886-83A12E81C388}"/>
            </c:ext>
          </c:extLst>
        </c:ser>
        <c:ser>
          <c:idx val="3"/>
          <c:order val="2"/>
          <c:tx>
            <c:strRef>
              <c:f>Foglio1!$C$2</c:f>
              <c:strCache>
                <c:ptCount val="1"/>
                <c:pt idx="0">
                  <c:v>Comune di Brissago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0"/>
              <c:spPr>
                <a:noFill/>
                <a:ln w="25400">
                  <a:noFill/>
                </a:ln>
              </c:spPr>
              <c:txPr>
                <a:bodyPr rot="-270000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C0-4A73-9F77-702F967D3CE0}"/>
                </c:ext>
              </c:extLst>
            </c:dLbl>
            <c:spPr>
              <a:noFill/>
              <a:ln w="25400">
                <a:noFill/>
              </a:ln>
            </c:spPr>
            <c:txPr>
              <a:bodyPr rot="-2700000" vert="horz" wrap="square" lIns="38100" tIns="19050" rIns="38100" bIns="19050" anchor="ctr">
                <a:spAutoFit/>
              </a:bodyPr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Foglio1!$A$3:$A$20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Foglio1!$C$3:$C$20</c:f>
              <c:numCache>
                <c:formatCode>General</c:formatCode>
                <c:ptCount val="18"/>
                <c:pt idx="11">
                  <c:v>5800</c:v>
                </c:pt>
                <c:pt idx="12">
                  <c:v>5791</c:v>
                </c:pt>
                <c:pt idx="13">
                  <c:v>7463</c:v>
                </c:pt>
                <c:pt idx="14">
                  <c:v>5485</c:v>
                </c:pt>
                <c:pt idx="15">
                  <c:v>4920</c:v>
                </c:pt>
                <c:pt idx="16" formatCode="0">
                  <c:v>3548</c:v>
                </c:pt>
                <c:pt idx="17">
                  <c:v>7571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7D8-4968-9886-83A12E81C388}"/>
            </c:ext>
          </c:extLst>
        </c:ser>
        <c:ser>
          <c:idx val="0"/>
          <c:order val="3"/>
          <c:tx>
            <c:strRef>
              <c:f>Foglio1!$D$2</c:f>
              <c:strCache>
                <c:ptCount val="1"/>
                <c:pt idx="0">
                  <c:v>Comune di Ghiffa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000000"/>
              </a:solidFill>
            </a:ln>
          </c:spPr>
          <c:invertIfNegative val="0"/>
          <c:dLbls>
            <c:dLbl>
              <c:idx val="11"/>
              <c:tx>
                <c:rich>
                  <a:bodyPr rot="-1800000" vertOverflow="overflow" horzOverflow="overflow" wrap="square" lIns="38100" tIns="19050" rIns="38100" bIns="19050" anchor="ctr">
                    <a:noAutofit/>
                  </a:bodyPr>
                  <a:lstStyle/>
                  <a:p>
                    <a:pPr>
                      <a:defRPr sz="800" b="0" baseline="0"/>
                    </a:pPr>
                    <a:r>
                      <a:rPr lang="en-US" sz="800" b="0" i="0" baseline="0"/>
                      <a:t>0</a:t>
                    </a:r>
                    <a:endParaRPr lang="en-US" sz="800" b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01-D1C0-4A73-9F77-702F967D3C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1800000" vertOverflow="overflow" horzOverflow="overflow" wrap="square" lIns="38100" tIns="19050" rIns="38100" bIns="19050" anchor="ctr">
                <a:spAutoFit/>
              </a:bodyPr>
              <a:lstStyle/>
              <a:p>
                <a:pPr>
                  <a:defRPr sz="800" b="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numRef>
              <c:f>Foglio1!$A$3:$A$20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Foglio1!$D$3:$D$20</c:f>
              <c:numCache>
                <c:formatCode>General</c:formatCode>
                <c:ptCount val="18"/>
                <c:pt idx="12">
                  <c:v>378432</c:v>
                </c:pt>
                <c:pt idx="13">
                  <c:v>378000</c:v>
                </c:pt>
                <c:pt idx="14">
                  <c:v>156000</c:v>
                </c:pt>
                <c:pt idx="15">
                  <c:v>350000</c:v>
                </c:pt>
                <c:pt idx="16">
                  <c:v>360000</c:v>
                </c:pt>
                <c:pt idx="17">
                  <c:v>360000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01-4F2B-8315-99E2A8CDA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453584"/>
        <c:axId val="1"/>
      </c:barChart>
      <c:catAx>
        <c:axId val="14345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it-IT"/>
                  <a:t>Volumi prelevati (m³/anno)</a:t>
                </a:r>
              </a:p>
            </c:rich>
          </c:tx>
          <c:layout>
            <c:manualLayout>
              <c:xMode val="edge"/>
              <c:yMode val="edge"/>
              <c:x val="0"/>
              <c:y val="0.178988326848249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3453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</c:legendEntry>
      <c:legendEntry>
        <c:idx val="3"/>
        <c:delete val="1"/>
      </c:legendEntry>
      <c:layout>
        <c:manualLayout>
          <c:xMode val="edge"/>
          <c:yMode val="edge"/>
          <c:x val="0.7536748340789462"/>
          <c:y val="0.27961930545260755"/>
          <c:w val="0.23375011064884482"/>
          <c:h val="0.255038985528545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5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000" b="1">
                <a:solidFill>
                  <a:schemeClr val="tx1"/>
                </a:solidFill>
              </a:rPr>
              <a:t>Volumi prelevati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Foglio1!$B$2</c:f>
              <c:strCache>
                <c:ptCount val="1"/>
                <c:pt idx="0">
                  <c:v>Comune di Leggiuno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Foglio1!$A$3:$A$22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Foglio1!$B$3:$B$22</c:f>
              <c:numCache>
                <c:formatCode>General</c:formatCode>
                <c:ptCount val="20"/>
                <c:pt idx="0">
                  <c:v>800200</c:v>
                </c:pt>
                <c:pt idx="1">
                  <c:v>862500</c:v>
                </c:pt>
                <c:pt idx="2">
                  <c:v>820486</c:v>
                </c:pt>
                <c:pt idx="3">
                  <c:v>773453</c:v>
                </c:pt>
                <c:pt idx="4">
                  <c:v>732289</c:v>
                </c:pt>
                <c:pt idx="5">
                  <c:v>782433</c:v>
                </c:pt>
                <c:pt idx="6">
                  <c:v>787785</c:v>
                </c:pt>
                <c:pt idx="7">
                  <c:v>757217</c:v>
                </c:pt>
                <c:pt idx="8">
                  <c:v>782423</c:v>
                </c:pt>
                <c:pt idx="9">
                  <c:v>726882</c:v>
                </c:pt>
                <c:pt idx="10">
                  <c:v>730387</c:v>
                </c:pt>
                <c:pt idx="11">
                  <c:v>800596</c:v>
                </c:pt>
                <c:pt idx="12">
                  <c:v>771760</c:v>
                </c:pt>
                <c:pt idx="13">
                  <c:v>808804</c:v>
                </c:pt>
                <c:pt idx="14">
                  <c:v>879447</c:v>
                </c:pt>
                <c:pt idx="15">
                  <c:v>824210</c:v>
                </c:pt>
                <c:pt idx="16">
                  <c:v>897048</c:v>
                </c:pt>
                <c:pt idx="17">
                  <c:v>1035515</c:v>
                </c:pt>
                <c:pt idx="18">
                  <c:v>869009</c:v>
                </c:pt>
                <c:pt idx="19">
                  <c:v>815511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7-4B5E-9F1B-8FBF5957A100}"/>
            </c:ext>
          </c:extLst>
        </c:ser>
        <c:ser>
          <c:idx val="2"/>
          <c:order val="1"/>
          <c:tx>
            <c:strRef>
              <c:f>Foglio1!$C$2</c:f>
              <c:strCache>
                <c:ptCount val="1"/>
                <c:pt idx="0">
                  <c:v>Comune di Brissago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Foglio1!$A$3:$A$22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Foglio1!$C$3:$C$22</c:f>
              <c:numCache>
                <c:formatCode>General</c:formatCode>
                <c:ptCount val="20"/>
                <c:pt idx="11">
                  <c:v>5800</c:v>
                </c:pt>
                <c:pt idx="12">
                  <c:v>5791</c:v>
                </c:pt>
                <c:pt idx="13">
                  <c:v>7463</c:v>
                </c:pt>
                <c:pt idx="14">
                  <c:v>5485</c:v>
                </c:pt>
                <c:pt idx="15">
                  <c:v>4920</c:v>
                </c:pt>
                <c:pt idx="16" formatCode="0">
                  <c:v>3548</c:v>
                </c:pt>
                <c:pt idx="17">
                  <c:v>7571</c:v>
                </c:pt>
                <c:pt idx="18">
                  <c:v>4099</c:v>
                </c:pt>
                <c:pt idx="19">
                  <c:v>4119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47-4B5E-9F1B-8FBF5957A100}"/>
            </c:ext>
          </c:extLst>
        </c:ser>
        <c:ser>
          <c:idx val="3"/>
          <c:order val="2"/>
          <c:tx>
            <c:strRef>
              <c:f>Foglio1!$D$2</c:f>
              <c:strCache>
                <c:ptCount val="1"/>
                <c:pt idx="0">
                  <c:v>Comune di Ghiffa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Foglio1!$A$3:$A$22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Foglio1!$D$3:$D$22</c:f>
              <c:numCache>
                <c:formatCode>General</c:formatCode>
                <c:ptCount val="20"/>
                <c:pt idx="12">
                  <c:v>378432</c:v>
                </c:pt>
                <c:pt idx="13">
                  <c:v>378000</c:v>
                </c:pt>
                <c:pt idx="14">
                  <c:v>156000</c:v>
                </c:pt>
                <c:pt idx="15">
                  <c:v>350000</c:v>
                </c:pt>
                <c:pt idx="16">
                  <c:v>360000</c:v>
                </c:pt>
                <c:pt idx="17">
                  <c:v>360000</c:v>
                </c:pt>
                <c:pt idx="18">
                  <c:v>350000</c:v>
                </c:pt>
                <c:pt idx="19">
                  <c:v>360000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47-4B5E-9F1B-8FBF5957A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2539976"/>
        <c:axId val="602540304"/>
      </c:barChart>
      <c:catAx>
        <c:axId val="60253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2540304"/>
        <c:crosses val="autoZero"/>
        <c:auto val="1"/>
        <c:lblAlgn val="ctr"/>
        <c:lblOffset val="100"/>
        <c:noMultiLvlLbl val="0"/>
      </c:catAx>
      <c:valAx>
        <c:axId val="60254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</a:t>
                </a:r>
                <a:r>
                  <a:rPr lang="en-US" baseline="30000"/>
                  <a:t>3</a:t>
                </a:r>
                <a:r>
                  <a:rPr lang="en-US"/>
                  <a:t>/anno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253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cipais.org/includes/pdc2016maggiore/L1%201%20Prelievo%20Uso%20potabile%20Pdc2016_LM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0</xdr:row>
      <xdr:rowOff>114300</xdr:rowOff>
    </xdr:from>
    <xdr:to>
      <xdr:col>14</xdr:col>
      <xdr:colOff>460035</xdr:colOff>
      <xdr:row>15</xdr:row>
      <xdr:rowOff>47087</xdr:rowOff>
    </xdr:to>
    <xdr:graphicFrame macro="">
      <xdr:nvGraphicFramePr>
        <xdr:cNvPr id="2" name="Oggetto 19">
          <a:hlinkClick xmlns:r="http://schemas.openxmlformats.org/officeDocument/2006/relationships" r:id="rId1" highlightClick="1"/>
          <a:extLst>
            <a:ext uri="{FF2B5EF4-FFF2-40B4-BE49-F238E27FC236}">
              <a16:creationId xmlns:a16="http://schemas.microsoft.com/office/drawing/2014/main" id="{50B96235-78A6-483A-BAF4-C83F2B141D6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13</xdr:row>
      <xdr:rowOff>42862</xdr:rowOff>
    </xdr:from>
    <xdr:to>
      <xdr:col>22</xdr:col>
      <xdr:colOff>0</xdr:colOff>
      <xdr:row>27</xdr:row>
      <xdr:rowOff>171450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0AC0F53-5803-93B4-6E6C-136DB358B9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05F98-A916-4FF8-9F0E-78EB4D122296}">
  <dimension ref="A2:O35"/>
  <sheetViews>
    <sheetView tabSelected="1" topLeftCell="A13" workbookViewId="0">
      <selection activeCell="O34" sqref="O34"/>
    </sheetView>
  </sheetViews>
  <sheetFormatPr defaultRowHeight="15" x14ac:dyDescent="0.25"/>
  <cols>
    <col min="1" max="1" width="15.7109375" customWidth="1"/>
    <col min="2" max="2" width="20.28515625" customWidth="1"/>
    <col min="3" max="3" width="18.42578125" customWidth="1"/>
    <col min="4" max="4" width="14.5703125" customWidth="1"/>
    <col min="10" max="10" width="9.85546875" bestFit="1" customWidth="1"/>
    <col min="15" max="15" width="11.7109375" bestFit="1" customWidth="1"/>
  </cols>
  <sheetData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8</v>
      </c>
    </row>
    <row r="3" spans="1:5" x14ac:dyDescent="0.25">
      <c r="A3" s="1">
        <v>2004</v>
      </c>
      <c r="B3" s="1">
        <v>800200</v>
      </c>
      <c r="C3" s="1"/>
      <c r="D3" s="1"/>
    </row>
    <row r="4" spans="1:5" x14ac:dyDescent="0.25">
      <c r="A4" s="1">
        <v>2005</v>
      </c>
      <c r="B4" s="1">
        <v>862500</v>
      </c>
      <c r="C4" s="1"/>
      <c r="D4" s="1"/>
    </row>
    <row r="5" spans="1:5" x14ac:dyDescent="0.25">
      <c r="A5" s="1">
        <v>2006</v>
      </c>
      <c r="B5" s="1">
        <v>820486</v>
      </c>
      <c r="C5" s="1"/>
      <c r="D5" s="1"/>
    </row>
    <row r="6" spans="1:5" x14ac:dyDescent="0.25">
      <c r="A6" s="1">
        <v>2007</v>
      </c>
      <c r="B6" s="1">
        <v>773453</v>
      </c>
      <c r="C6" s="1"/>
      <c r="D6" s="1"/>
    </row>
    <row r="7" spans="1:5" x14ac:dyDescent="0.25">
      <c r="A7" s="1">
        <v>2008</v>
      </c>
      <c r="B7" s="1">
        <v>732289</v>
      </c>
      <c r="C7" s="1"/>
      <c r="D7" s="1"/>
    </row>
    <row r="8" spans="1:5" x14ac:dyDescent="0.25">
      <c r="A8" s="1">
        <v>2009</v>
      </c>
      <c r="B8" s="1">
        <v>782433</v>
      </c>
      <c r="C8" s="1"/>
      <c r="D8" s="1"/>
    </row>
    <row r="9" spans="1:5" x14ac:dyDescent="0.25">
      <c r="A9" s="1">
        <v>2010</v>
      </c>
      <c r="B9" s="1">
        <v>787785</v>
      </c>
      <c r="C9" s="1"/>
      <c r="D9" s="1"/>
    </row>
    <row r="10" spans="1:5" x14ac:dyDescent="0.25">
      <c r="A10" s="1">
        <v>2011</v>
      </c>
      <c r="B10" s="1">
        <v>757217</v>
      </c>
      <c r="C10" s="1"/>
      <c r="D10" s="1"/>
    </row>
    <row r="11" spans="1:5" x14ac:dyDescent="0.25">
      <c r="A11" s="1">
        <v>2012</v>
      </c>
      <c r="B11" s="1">
        <v>782423</v>
      </c>
      <c r="C11" s="1"/>
      <c r="D11" s="1"/>
    </row>
    <row r="12" spans="1:5" x14ac:dyDescent="0.25">
      <c r="A12" s="1">
        <v>2013</v>
      </c>
      <c r="B12" s="1">
        <v>726882</v>
      </c>
      <c r="C12" s="1"/>
      <c r="D12" s="1"/>
    </row>
    <row r="13" spans="1:5" x14ac:dyDescent="0.25">
      <c r="A13" s="1">
        <v>2014</v>
      </c>
      <c r="B13" s="1">
        <v>730387</v>
      </c>
      <c r="C13" s="1"/>
      <c r="D13" s="1"/>
    </row>
    <row r="14" spans="1:5" x14ac:dyDescent="0.25">
      <c r="A14" s="1">
        <v>2015</v>
      </c>
      <c r="B14" s="1">
        <v>800596</v>
      </c>
      <c r="C14" s="1">
        <v>5800</v>
      </c>
      <c r="D14" s="1"/>
    </row>
    <row r="15" spans="1:5" x14ac:dyDescent="0.25">
      <c r="A15" s="1">
        <v>2016</v>
      </c>
      <c r="B15" s="1">
        <v>771760</v>
      </c>
      <c r="C15" s="1">
        <v>5791</v>
      </c>
      <c r="D15" s="1">
        <v>378432</v>
      </c>
    </row>
    <row r="16" spans="1:5" x14ac:dyDescent="0.25">
      <c r="A16" s="1">
        <v>2017</v>
      </c>
      <c r="B16" s="1">
        <v>808804</v>
      </c>
      <c r="C16" s="2">
        <v>7463</v>
      </c>
      <c r="D16">
        <v>378000</v>
      </c>
      <c r="E16">
        <f t="shared" ref="E16:E22" si="0">SUM(B16:D16)</f>
        <v>1194267</v>
      </c>
    </row>
    <row r="17" spans="1:15" x14ac:dyDescent="0.25">
      <c r="A17" s="1">
        <v>2018</v>
      </c>
      <c r="B17" s="1">
        <v>879447</v>
      </c>
      <c r="C17" s="2">
        <v>5485</v>
      </c>
      <c r="D17">
        <v>156000</v>
      </c>
      <c r="E17">
        <f t="shared" si="0"/>
        <v>1040932</v>
      </c>
      <c r="F17">
        <v>1040932</v>
      </c>
    </row>
    <row r="18" spans="1:15" x14ac:dyDescent="0.25">
      <c r="A18" s="1">
        <v>2019</v>
      </c>
      <c r="B18" s="1">
        <v>824210</v>
      </c>
      <c r="C18" s="2">
        <v>4920</v>
      </c>
      <c r="D18" s="1">
        <v>350000</v>
      </c>
      <c r="E18">
        <f t="shared" si="0"/>
        <v>1179130</v>
      </c>
      <c r="F18">
        <v>1179130</v>
      </c>
      <c r="H18">
        <v>2021</v>
      </c>
      <c r="I18" t="s">
        <v>4</v>
      </c>
      <c r="J18" s="3">
        <f>100*(B20-B19)/B19</f>
        <v>15.435851816179291</v>
      </c>
    </row>
    <row r="19" spans="1:15" x14ac:dyDescent="0.25">
      <c r="A19" s="1">
        <v>2020</v>
      </c>
      <c r="B19" s="1">
        <v>897048</v>
      </c>
      <c r="C19" s="5">
        <v>3548</v>
      </c>
      <c r="D19" s="1">
        <v>360000</v>
      </c>
      <c r="E19">
        <f t="shared" si="0"/>
        <v>1260596</v>
      </c>
      <c r="F19">
        <f>E19-E18</f>
        <v>81466</v>
      </c>
      <c r="I19" t="s">
        <v>5</v>
      </c>
      <c r="J19" s="3">
        <f>100*(C20-C19)/C19</f>
        <v>113.38782412626831</v>
      </c>
    </row>
    <row r="20" spans="1:15" x14ac:dyDescent="0.25">
      <c r="A20" s="1">
        <v>2021</v>
      </c>
      <c r="B20" s="1">
        <v>1035515</v>
      </c>
      <c r="C20" s="1">
        <v>7571</v>
      </c>
      <c r="D20" s="1">
        <v>360000</v>
      </c>
      <c r="E20">
        <f t="shared" si="0"/>
        <v>1403086</v>
      </c>
      <c r="I20" t="s">
        <v>6</v>
      </c>
      <c r="J20" s="3">
        <f>100*(D20-D19)/D19</f>
        <v>0</v>
      </c>
    </row>
    <row r="21" spans="1:15" x14ac:dyDescent="0.25">
      <c r="A21" s="1">
        <v>2022</v>
      </c>
      <c r="B21" s="1">
        <v>869009</v>
      </c>
      <c r="C21" s="1">
        <v>4099</v>
      </c>
      <c r="D21" s="1">
        <v>350000</v>
      </c>
      <c r="E21">
        <f t="shared" si="0"/>
        <v>1223108</v>
      </c>
      <c r="I21" t="s">
        <v>7</v>
      </c>
      <c r="J21">
        <f>100*(E20-E19)/E19</f>
        <v>11.303383478925841</v>
      </c>
      <c r="O21" s="4"/>
    </row>
    <row r="22" spans="1:15" x14ac:dyDescent="0.25">
      <c r="A22" s="1">
        <v>2023</v>
      </c>
      <c r="B22" s="1">
        <v>815511</v>
      </c>
      <c r="C22">
        <v>4119</v>
      </c>
      <c r="D22" s="1">
        <v>360000</v>
      </c>
      <c r="E22">
        <f t="shared" si="0"/>
        <v>1179630</v>
      </c>
    </row>
    <row r="24" spans="1:15" x14ac:dyDescent="0.25">
      <c r="I24">
        <v>2022</v>
      </c>
    </row>
    <row r="25" spans="1:15" x14ac:dyDescent="0.25">
      <c r="I25" t="s">
        <v>4</v>
      </c>
      <c r="J25" s="3">
        <f>100*(B21-B20)/B20</f>
        <v>-16.079535303689468</v>
      </c>
    </row>
    <row r="26" spans="1:15" x14ac:dyDescent="0.25">
      <c r="I26" t="s">
        <v>5</v>
      </c>
      <c r="J26" s="3">
        <f>100*(C21-C20)/C20</f>
        <v>-45.859199577334564</v>
      </c>
    </row>
    <row r="27" spans="1:15" x14ac:dyDescent="0.25">
      <c r="I27" t="s">
        <v>6</v>
      </c>
      <c r="J27" s="3">
        <f>100*(D21-D20)/D20</f>
        <v>-2.7777777777777777</v>
      </c>
    </row>
    <row r="28" spans="1:15" x14ac:dyDescent="0.25">
      <c r="I28" t="s">
        <v>7</v>
      </c>
      <c r="J28">
        <f>100*(E21-E20)/E20</f>
        <v>-12.827296402358801</v>
      </c>
    </row>
    <row r="31" spans="1:15" x14ac:dyDescent="0.25">
      <c r="I31" s="6">
        <v>2023</v>
      </c>
      <c r="J31" s="6"/>
    </row>
    <row r="32" spans="1:15" x14ac:dyDescent="0.25">
      <c r="I32" s="6" t="s">
        <v>4</v>
      </c>
      <c r="J32" s="7">
        <f>100*(B22-B21)/B21</f>
        <v>-6.1562078183309952</v>
      </c>
    </row>
    <row r="33" spans="9:10" x14ac:dyDescent="0.25">
      <c r="I33" s="6" t="s">
        <v>5</v>
      </c>
      <c r="J33" s="7">
        <f>100*(C22-C21)/C21</f>
        <v>0.48792388387411562</v>
      </c>
    </row>
    <row r="34" spans="9:10" x14ac:dyDescent="0.25">
      <c r="I34" s="6" t="s">
        <v>6</v>
      </c>
      <c r="J34" s="7">
        <f>100*(D22-D21)/D21</f>
        <v>2.8571428571428572</v>
      </c>
    </row>
    <row r="35" spans="9:10" x14ac:dyDescent="0.25">
      <c r="I35" s="6" t="s">
        <v>7</v>
      </c>
      <c r="J35" s="7">
        <f>100*(E22-E21)/E21</f>
        <v>-3.5547147103935219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2018-08-03T08:09:16Z</dcterms:created>
  <dcterms:modified xsi:type="dcterms:W3CDTF">2024-08-06T08:47:39Z</dcterms:modified>
</cp:coreProperties>
</file>